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5" windowWidth="15120" windowHeight="7950" firstSheet="1" activeTab="2"/>
  </bookViews>
  <sheets>
    <sheet name="Лист1" sheetId="1" state="hidden" r:id="rId1"/>
    <sheet name="приложение 1" sheetId="4" r:id="rId2"/>
    <sheet name="приложение 2  (2)" sheetId="6" r:id="rId3"/>
  </sheets>
  <definedNames>
    <definedName name="_xlnm.Print_Titles" localSheetId="0">Лист1!$5:$7</definedName>
    <definedName name="_xlnm.Print_Titles" localSheetId="1">'приложение 1'!$5:$7</definedName>
    <definedName name="_xlnm.Print_Titles" localSheetId="2">'приложение 2  (2)'!$5:$9</definedName>
    <definedName name="_xlnm.Print_Area" localSheetId="0">Лист1!$A$1:$G$36</definedName>
    <definedName name="_xlnm.Print_Area" localSheetId="1">'приложение 1'!$A$1:$M$24</definedName>
    <definedName name="_xlnm.Print_Area" localSheetId="2">'приложение 2  (2)'!$A$1:$N$21</definedName>
  </definedNames>
  <calcPr calcId="114210" fullCalcOnLoad="1"/>
</workbook>
</file>

<file path=xl/calcChain.xml><?xml version="1.0" encoding="utf-8"?>
<calcChain xmlns="http://schemas.openxmlformats.org/spreadsheetml/2006/main">
  <c r="J19" i="6"/>
  <c r="K19"/>
  <c r="L19"/>
  <c r="M19"/>
  <c r="I19"/>
  <c r="M18"/>
  <c r="M13"/>
  <c r="M14"/>
  <c r="M15"/>
  <c r="M16"/>
  <c r="M12"/>
  <c r="O11"/>
  <c r="O12"/>
  <c r="O17"/>
  <c r="O18"/>
  <c r="G27"/>
  <c r="G28"/>
  <c r="H27"/>
  <c r="H28"/>
  <c r="B32" i="1"/>
  <c r="B31"/>
  <c r="G30"/>
  <c r="F30"/>
  <c r="E30"/>
  <c r="D30"/>
  <c r="C30"/>
  <c r="B30"/>
  <c r="B29"/>
  <c r="B28"/>
  <c r="B27"/>
  <c r="B26"/>
  <c r="B25"/>
  <c r="B24"/>
  <c r="B23"/>
  <c r="B22"/>
  <c r="B21"/>
  <c r="G20"/>
  <c r="F20"/>
  <c r="E20"/>
  <c r="D20"/>
  <c r="D33"/>
  <c r="C20"/>
  <c r="B19"/>
  <c r="B18"/>
  <c r="E17"/>
  <c r="B17"/>
  <c r="D17"/>
  <c r="C17"/>
  <c r="B16"/>
  <c r="B15"/>
  <c r="B14"/>
  <c r="B13"/>
  <c r="G12"/>
  <c r="F12"/>
  <c r="E12"/>
  <c r="D12"/>
  <c r="C12"/>
  <c r="B12"/>
  <c r="B11"/>
  <c r="B10"/>
  <c r="G9"/>
  <c r="G8"/>
  <c r="G33"/>
  <c r="F9"/>
  <c r="F8"/>
  <c r="F33"/>
  <c r="E9"/>
  <c r="E8"/>
  <c r="E33"/>
  <c r="D9"/>
  <c r="D8"/>
  <c r="C9"/>
  <c r="C8"/>
  <c r="B9"/>
  <c r="C33"/>
  <c r="B33"/>
  <c r="B8"/>
  <c r="B20"/>
</calcChain>
</file>

<file path=xl/sharedStrings.xml><?xml version="1.0" encoding="utf-8"?>
<sst xmlns="http://schemas.openxmlformats.org/spreadsheetml/2006/main" count="172" uniqueCount="109">
  <si>
    <t>Виды государственной поддержки</t>
  </si>
  <si>
    <t>Всего</t>
  </si>
  <si>
    <t>Отчетный финансовый год</t>
  </si>
  <si>
    <t>Текущий финансовый год</t>
  </si>
  <si>
    <t>Очередной финансовый год</t>
  </si>
  <si>
    <t xml:space="preserve">Первый год планового периода </t>
  </si>
  <si>
    <t>Второй год планового периода</t>
  </si>
  <si>
    <t>1. Государственная поддержка за счет средств краевого бюджета, всего</t>
  </si>
  <si>
    <t>Железнодорожный транспорт</t>
  </si>
  <si>
    <t>Автомобильный транспорт</t>
  </si>
  <si>
    <t>1.5. Предоставление субсидий на оказание услуг по автомобильным перевозкам в пригородном и межмуниципальном сообщении в целях компенсации расходов организациям автомобильного пассажирского транспорта края, возникающих в результате небольшой интенсивности пассажиропотоков.</t>
  </si>
  <si>
    <t>1.6. Приобретение автобусов за счет субсидий по закупке автотранспортных средств и коммунальной техники</t>
  </si>
  <si>
    <t>Внутренний водный транспорт</t>
  </si>
  <si>
    <t>2. Бюджетные инвестиции края</t>
  </si>
  <si>
    <t>2.1. Осуществление расчетов по договору лизинга электропоездов.</t>
  </si>
  <si>
    <t xml:space="preserve">Общий объем средств государственной поддержки на реализацию мероприятий программы </t>
  </si>
  <si>
    <t>1.7. Предоставление субсидий организациям внутреннего водного транспорта края на компенсацию расходов, возникающих в результате государственного регулирования тарифов в пригородном и межмуниципальном сообщении</t>
  </si>
  <si>
    <t>3.1. Приобретение автобусов за счет субсидий по закупке автотранспортных средств и коммунальной техники</t>
  </si>
  <si>
    <t>3.2. Компенсация части потерь в доходах организаций железнодорожного транспорта в связи с перевозкой пассажиров, имеющих установленные краевым законодательством льготы по тарифам на проезд в пригородном сообщении</t>
  </si>
  <si>
    <t>тыс. рублей</t>
  </si>
  <si>
    <t>Объем средств государственной поддержки на реализацию мероприятий программы</t>
  </si>
  <si>
    <t>1.1. Предоставление субсидий на оказание услуг по перевозкам пассажиров железнодорожным транспортом в целях компенсации расходов организаций железнодорожного транспорта края, возникающих в результате государственного регулирования тарифов на проезд в пригородном сообщении и эксплуатации малодеятельных линий</t>
  </si>
  <si>
    <t>1.4. Компенсация расходов транспортных организаций, связанных с предоставлением услуг общественного транспорта по единому социальному проездному билету, социальной карте (в том числе временно) и единой социальной карте (в том числе временной) Красноярского края для проезда на всех видах городского пассажирского транспорта (кроме такси), автомобильном транспорте общего пользования (кроме такси) пригородных маршрутов, а при их отсутствии − междугородных (внутрирайонных) маршрутов, водном транспорте пригородного сообщения по территории края детям школьного возраста из многодетной семьи, семьи, в которой оба родителя (лица, их заменяющие) – инвалиды, неполной семьи, в которой родитель (лицо, его заменяющее) – инвалид</t>
  </si>
  <si>
    <t>1.8. Предоставление субсидии бюджету Туруханского района на разработку проектно-сметной документации и строительство самоходного парома для города Игарки</t>
  </si>
  <si>
    <t>2.4. Приобретение оборудования по внедрению системы учета поездок льготных категорий граждан на территориях городов Боготол, Бородино, Енисейск, Минусинск, Назарово и Шарыпово</t>
  </si>
  <si>
    <t>2.5. Увеличение уставного фонда государственного предприятия Красноярского края «Красноярскавтотранс» на реализацию мероприятий по введению единых социальных карт Красноярского края на территориях Ачинского, Боготольского, Енисейского, Канского, Минусинского, Назаровского, Рыбинского и Шарыповского районов</t>
  </si>
  <si>
    <t>Приложение № 4.1
к ведомственной целевой программе «Развитие транспортной системы Красноярского края на 2012-2014 годы»</t>
  </si>
  <si>
    <t xml:space="preserve">2.6. Увеличение уставного фонда государственного предприятия Красноярского края «Красноярскавтотранс» для приобретения в краевую собственность 500 единиц терминалов для считывания поездок по социальной карте и единой социальной карте Красноярского края </t>
  </si>
  <si>
    <t xml:space="preserve">2.7. Увеличение уставного фонда государственного предприятия Красноярского края «Красноярскавтотранс» на приобретение автобусов </t>
  </si>
  <si>
    <t xml:space="preserve">2.8. Увеличение уставного фонда государственного предприятия Красноярского края «Красноярскавтотранс» на проведение капитального ремонта и техническое оборудование здания автовокзала в городе Минусинске </t>
  </si>
  <si>
    <t>2.9. Увеличение уставного фонда государственного предприятия «Красноярскавтотранс» для изготовления  единых социальных карт Красноярского края в целях оказания меры социальной поддержки лицу, сопровождающему инвалида 1 группы</t>
  </si>
  <si>
    <t>3. Государственная поддержка за счет средств федерального бюджета, всего</t>
  </si>
  <si>
    <t>№ п/п</t>
  </si>
  <si>
    <t>Единица измерения</t>
  </si>
  <si>
    <t>Источник информации</t>
  </si>
  <si>
    <t>1.2. Компенсация расходов организаций железнодорожного транспорта Красноярского края, возникающих в результате перевозки пассажиров, имеющих установленные краевым законодательством льготы на проезд в пригородном сообщении.</t>
  </si>
  <si>
    <t>1.3. Обеспечение равной доступности услуг общественного транспорта на территории Красноярского края для отдельных категорий граждан, оказание мер социальной поддержки которым относится к совместному ведению Российской Федерации и Красноярского края путем предоставления права на приобретение единого социального проездного билета или на получение социальной карты (в том числе временной), единой социальной карты края (в том числе временной)</t>
  </si>
  <si>
    <t>2.2. Реализация проекта по строительству судна на воздушной подушке «Арктика»</t>
  </si>
  <si>
    <t>2.3. Приобретение парома для пассажирских перевозок в Северо-Енисейском районе</t>
  </si>
  <si>
    <t xml:space="preserve">Заместитель министра транспорта
Красноярского края
</t>
  </si>
  <si>
    <t>С.В. Еремин</t>
  </si>
  <si>
    <t>Приложение № 8                                                  к распоряжению Правительства Красноярского края        от__________№________</t>
  </si>
  <si>
    <t>Цель, целевые индикаторы</t>
  </si>
  <si>
    <t>Перечень целевых индикаторов подпрограммы</t>
  </si>
  <si>
    <t>Перечень мероприятий подпрограммы с указанием объема средств на их реализацию и ожидаемых результатов</t>
  </si>
  <si>
    <t xml:space="preserve">Подпрограммные мероприятия, </t>
  </si>
  <si>
    <t>ГРБС</t>
  </si>
  <si>
    <t>Код бюджетной классификации</t>
  </si>
  <si>
    <t>Расходы (тыс. руб.), годы</t>
  </si>
  <si>
    <t>Ожидаемый результат от реализации подпрограммного мероприятия                   (в натуральном выражении)</t>
  </si>
  <si>
    <t>РзПр</t>
  </si>
  <si>
    <t>ЦСР</t>
  </si>
  <si>
    <t>ВР</t>
  </si>
  <si>
    <t>Итого на период</t>
  </si>
  <si>
    <t>Согласно утвержденной программы</t>
  </si>
  <si>
    <t>Изменения</t>
  </si>
  <si>
    <t>Цель:  Создание условий для приведения жилищного фонда и коммунальной инфраструктуры в надлежащее состояние обеспечивающие комфортные условия проживания в муниципальном образовании</t>
  </si>
  <si>
    <t>Задача 1. Обеспечение надежной эксплуатации объектов коммунальной инфраструктуры</t>
  </si>
  <si>
    <t>Обеспеченность населения централизованными услугами водоснабжения</t>
  </si>
  <si>
    <t>Доля колодцев, уличной водопроводной сети, нуждающейся в замене;</t>
  </si>
  <si>
    <t>Доля глубинных насосов на водонапорных башнях с предельно допустимой степенью износа требующих замены</t>
  </si>
  <si>
    <t>Задача 2. Сохранение жилищного фонда на территории муниципального образования.</t>
  </si>
  <si>
    <t>2.2</t>
  </si>
  <si>
    <t>Содержание и капитальный ремонт муниципального жилого фонда</t>
  </si>
  <si>
    <t>Модернизация и капитальный объектов коммунальной инфраструктуры в сфере водоснабжения (колодцы, водонапорных башни, водопроводные сети)</t>
  </si>
  <si>
    <t>Текущее содержание водопроводов, колодцев</t>
  </si>
  <si>
    <t>Приобретение глубинных насосов для водонапорных башен</t>
  </si>
  <si>
    <t>0502</t>
  </si>
  <si>
    <t>244</t>
  </si>
  <si>
    <t>0501</t>
  </si>
  <si>
    <t>0236411</t>
  </si>
  <si>
    <t>1,1</t>
  </si>
  <si>
    <t>1,2</t>
  </si>
  <si>
    <t>1,3</t>
  </si>
  <si>
    <t>1,4</t>
  </si>
  <si>
    <t>Удельный вес проб воды, отбор которых произведен из колодцев, водопроводных сетей и которые не отвечают гигиеническим нормативам по санитарно - химическим показателям</t>
  </si>
  <si>
    <t>%</t>
  </si>
  <si>
    <t>Ведомственная отчетность</t>
  </si>
  <si>
    <t>61</t>
  </si>
  <si>
    <t>49</t>
  </si>
  <si>
    <t>70</t>
  </si>
  <si>
    <t>50</t>
  </si>
  <si>
    <t>59</t>
  </si>
  <si>
    <t>47</t>
  </si>
  <si>
    <t>57</t>
  </si>
  <si>
    <t>45</t>
  </si>
  <si>
    <t>55</t>
  </si>
  <si>
    <t>43</t>
  </si>
  <si>
    <t>77</t>
  </si>
  <si>
    <t>Доля отремрнтированныйх квартир муниципального жилищного фонда</t>
  </si>
  <si>
    <t>3</t>
  </si>
  <si>
    <t>Субсидии на капитальный ремонт объектов коммунальной инфраструктуры</t>
  </si>
  <si>
    <t>Софинансирование реализации проектов и мероприятий по благоустройству территоий за счет средств местного бюджета</t>
  </si>
  <si>
    <t>Администрация Нижнетанайского сельсовета</t>
  </si>
  <si>
    <t>0230064010</t>
  </si>
  <si>
    <t>0210075710</t>
  </si>
  <si>
    <t>0210095710</t>
  </si>
  <si>
    <t>0230064020</t>
  </si>
  <si>
    <t>0230064030</t>
  </si>
  <si>
    <t>Третьий год планового периода</t>
  </si>
  <si>
    <t>Очередной период год</t>
  </si>
  <si>
    <t>первый год планового периода</t>
  </si>
  <si>
    <t>текущий финансовый год</t>
  </si>
  <si>
    <t>третьи год планового периода 2022 год.</t>
  </si>
  <si>
    <t>текущий финансовый  2019 год.</t>
  </si>
  <si>
    <t>первый год планового периода 2020 год.</t>
  </si>
  <si>
    <t>второй год планового периода 2021 год.</t>
  </si>
  <si>
    <t>всего</t>
  </si>
  <si>
    <t xml:space="preserve">Приложение №4 к постановлению Администрации Нижнетанайскогосельсовета 
от 24.12.2019 №40-П «Об утверждении муниципальной программы 
«Повышение качества жизни населения Нижнетанайского сельсовета на территории Нижнетанайского сельсовета»
Приложение № 1 к подпрограмме  «Модернизация и развитие жилищно-коммунального хозяйства Нижнетанайского сельсовета» </t>
  </si>
</sst>
</file>

<file path=xl/styles.xml><?xml version="1.0" encoding="utf-8"?>
<styleSheet xmlns="http://schemas.openxmlformats.org/spreadsheetml/2006/main">
  <numFmts count="1">
    <numFmt numFmtId="164" formatCode="#,##0.0"/>
  </numFmts>
  <fonts count="1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sz val="2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4"/>
      <name val="Times New Roman"/>
      <family val="1"/>
      <charset val="204"/>
    </font>
    <font>
      <b/>
      <sz val="10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 wrapText="1"/>
    </xf>
    <xf numFmtId="49" fontId="9" fillId="0" borderId="3" xfId="0" applyNumberFormat="1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0" fontId="7" fillId="0" borderId="1" xfId="0" applyFont="1" applyBorder="1" applyAlignment="1">
      <alignment wrapText="1"/>
    </xf>
    <xf numFmtId="49" fontId="9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16" fillId="0" borderId="0" xfId="0" applyNumberFormat="1" applyFont="1"/>
    <xf numFmtId="0" fontId="17" fillId="0" borderId="0" xfId="0" applyFont="1"/>
    <xf numFmtId="0" fontId="16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wrapText="1"/>
    </xf>
    <xf numFmtId="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9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49" fontId="9" fillId="0" borderId="4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wrapText="1"/>
    </xf>
    <xf numFmtId="0" fontId="7" fillId="0" borderId="7" xfId="0" applyFont="1" applyBorder="1" applyAlignment="1">
      <alignment wrapText="1"/>
    </xf>
    <xf numFmtId="49" fontId="9" fillId="0" borderId="3" xfId="0" applyNumberFormat="1" applyFont="1" applyBorder="1" applyAlignment="1">
      <alignment horizontal="left" vertical="top"/>
    </xf>
    <xf numFmtId="49" fontId="9" fillId="0" borderId="5" xfId="0" applyNumberFormat="1" applyFont="1" applyBorder="1" applyAlignment="1">
      <alignment horizontal="left" vertical="top"/>
    </xf>
    <xf numFmtId="49" fontId="9" fillId="0" borderId="4" xfId="0" applyNumberFormat="1" applyFont="1" applyBorder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</cellXfs>
  <cellStyles count="3">
    <cellStyle name="Обычный" xfId="0" builtinId="0"/>
    <cellStyle name="Обычный 2" xfId="1"/>
    <cellStyle name="Стиль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view="pageBreakPreview" zoomScaleNormal="100" zoomScaleSheetLayoutView="100" workbookViewId="0">
      <selection activeCell="A36" sqref="A36:IV36"/>
    </sheetView>
  </sheetViews>
  <sheetFormatPr defaultRowHeight="15"/>
  <cols>
    <col min="1" max="1" width="65.7109375" customWidth="1"/>
    <col min="2" max="2" width="14.42578125" customWidth="1"/>
    <col min="3" max="3" width="16.7109375" customWidth="1"/>
    <col min="4" max="4" width="14.85546875" customWidth="1"/>
    <col min="5" max="5" width="14.140625" customWidth="1"/>
    <col min="6" max="6" width="12.85546875" customWidth="1"/>
    <col min="7" max="7" width="12.42578125" customWidth="1"/>
  </cols>
  <sheetData>
    <row r="1" spans="1:7" ht="64.5" customHeight="1">
      <c r="A1" s="9"/>
      <c r="B1" s="9"/>
      <c r="C1" s="9"/>
      <c r="D1" s="9"/>
      <c r="E1" s="63" t="s">
        <v>41</v>
      </c>
      <c r="F1" s="63"/>
      <c r="G1" s="63"/>
    </row>
    <row r="2" spans="1:7" ht="82.5" customHeight="1">
      <c r="A2" s="10"/>
      <c r="B2" s="10"/>
      <c r="C2" s="10"/>
      <c r="E2" s="64" t="s">
        <v>26</v>
      </c>
      <c r="F2" s="64"/>
      <c r="G2" s="64"/>
    </row>
    <row r="3" spans="1:7" ht="21" customHeight="1">
      <c r="A3" s="67" t="s">
        <v>20</v>
      </c>
      <c r="B3" s="67"/>
      <c r="C3" s="67"/>
      <c r="D3" s="67"/>
      <c r="E3" s="67"/>
      <c r="F3" s="67"/>
      <c r="G3" s="67"/>
    </row>
    <row r="4" spans="1:7" ht="15.75">
      <c r="A4" s="10"/>
      <c r="B4" s="10"/>
      <c r="C4" s="10"/>
      <c r="D4" s="10"/>
      <c r="E4" s="10"/>
      <c r="F4" s="66" t="s">
        <v>19</v>
      </c>
      <c r="G4" s="66"/>
    </row>
    <row r="5" spans="1:7" ht="47.25">
      <c r="A5" s="68" t="s">
        <v>0</v>
      </c>
      <c r="B5" s="68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ht="15.75">
      <c r="A6" s="69"/>
      <c r="B6" s="69"/>
      <c r="C6" s="1">
        <v>2010</v>
      </c>
      <c r="D6" s="1">
        <v>2011</v>
      </c>
      <c r="E6" s="1">
        <v>2012</v>
      </c>
      <c r="F6" s="1">
        <v>2013</v>
      </c>
      <c r="G6" s="1">
        <v>2014</v>
      </c>
    </row>
    <row r="7" spans="1:7" ht="15.75">
      <c r="A7" s="8">
        <v>1</v>
      </c>
      <c r="B7" s="8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</row>
    <row r="8" spans="1:7" ht="31.5">
      <c r="A8" s="2" t="s">
        <v>7</v>
      </c>
      <c r="B8" s="4">
        <f>SUM(C8:G8)</f>
        <v>6949829.2000000011</v>
      </c>
      <c r="C8" s="4">
        <f>C9+C12+C17</f>
        <v>1356240</v>
      </c>
      <c r="D8" s="4">
        <f>D9+D12+D17</f>
        <v>1536154</v>
      </c>
      <c r="E8" s="4">
        <f>E9+E12+E17</f>
        <v>1352478.4</v>
      </c>
      <c r="F8" s="4">
        <f>F9+F12+F17</f>
        <v>1352478.4000000001</v>
      </c>
      <c r="G8" s="4">
        <f>G9+G12+G17</f>
        <v>1352478.4</v>
      </c>
    </row>
    <row r="9" spans="1:7" ht="15.75">
      <c r="A9" s="2" t="s">
        <v>8</v>
      </c>
      <c r="B9" s="4">
        <f t="shared" ref="B9:B15" si="0">SUM(C9:G9)</f>
        <v>1046828.5999999999</v>
      </c>
      <c r="C9" s="4">
        <f>SUM(C10:C11)</f>
        <v>274550.2</v>
      </c>
      <c r="D9" s="4">
        <f>SUM(D10:D11)</f>
        <v>284020.3</v>
      </c>
      <c r="E9" s="4">
        <f>SUM(E10:E11)</f>
        <v>162752.69999999998</v>
      </c>
      <c r="F9" s="4">
        <f>SUM(F10:F11)</f>
        <v>162752.69999999998</v>
      </c>
      <c r="G9" s="4">
        <f>SUM(G10:G11)</f>
        <v>162752.69999999998</v>
      </c>
    </row>
    <row r="10" spans="1:7" ht="96" customHeight="1">
      <c r="A10" s="2" t="s">
        <v>21</v>
      </c>
      <c r="B10" s="4">
        <f t="shared" si="0"/>
        <v>1036616.9</v>
      </c>
      <c r="C10" s="5">
        <v>272515.7</v>
      </c>
      <c r="D10" s="4">
        <v>281976</v>
      </c>
      <c r="E10" s="4">
        <v>160708.4</v>
      </c>
      <c r="F10" s="4">
        <v>160708.4</v>
      </c>
      <c r="G10" s="4">
        <v>160708.4</v>
      </c>
    </row>
    <row r="11" spans="1:7" ht="67.5" customHeight="1">
      <c r="A11" s="2" t="s">
        <v>35</v>
      </c>
      <c r="B11" s="4">
        <f>SUM(C11:G11)</f>
        <v>10211.700000000001</v>
      </c>
      <c r="C11" s="5">
        <v>2034.5</v>
      </c>
      <c r="D11" s="4">
        <v>2044.3</v>
      </c>
      <c r="E11" s="4">
        <v>2044.3</v>
      </c>
      <c r="F11" s="4">
        <v>2044.3</v>
      </c>
      <c r="G11" s="4">
        <v>2044.3</v>
      </c>
    </row>
    <row r="12" spans="1:7" ht="15.75">
      <c r="A12" s="2" t="s">
        <v>9</v>
      </c>
      <c r="B12" s="4">
        <f t="shared" si="0"/>
        <v>5426089.6000000006</v>
      </c>
      <c r="C12" s="4">
        <f>SUM(C13:C16)</f>
        <v>999090.29999999993</v>
      </c>
      <c r="D12" s="4">
        <f>SUM(D13:D16)</f>
        <v>1105622.2</v>
      </c>
      <c r="E12" s="4">
        <f>SUM(E13:E16)</f>
        <v>1107125.7</v>
      </c>
      <c r="F12" s="4">
        <f>SUM(F13:F16)</f>
        <v>1107125.7000000002</v>
      </c>
      <c r="G12" s="4">
        <f>SUM(G13:G16)</f>
        <v>1107125.7</v>
      </c>
    </row>
    <row r="13" spans="1:7" ht="130.5" customHeight="1">
      <c r="A13" s="2" t="s">
        <v>36</v>
      </c>
      <c r="B13" s="4">
        <f>SUM(C13:G13)</f>
        <v>5128808.6000000006</v>
      </c>
      <c r="C13" s="5">
        <v>942088.5</v>
      </c>
      <c r="D13" s="4">
        <v>1046028.1</v>
      </c>
      <c r="E13" s="4">
        <v>1046999</v>
      </c>
      <c r="F13" s="4">
        <v>1046863.8</v>
      </c>
      <c r="G13" s="4">
        <v>1046829.2</v>
      </c>
    </row>
    <row r="14" spans="1:7" ht="213.75" customHeight="1">
      <c r="A14" s="6" t="s">
        <v>22</v>
      </c>
      <c r="B14" s="4">
        <f t="shared" si="0"/>
        <v>63414.3</v>
      </c>
      <c r="C14" s="5">
        <v>8543.7000000000007</v>
      </c>
      <c r="D14" s="4">
        <v>13152.4</v>
      </c>
      <c r="E14" s="4">
        <v>13804.4</v>
      </c>
      <c r="F14" s="4">
        <v>13939.6</v>
      </c>
      <c r="G14" s="4">
        <v>13974.2</v>
      </c>
    </row>
    <row r="15" spans="1:7" ht="86.25" customHeight="1">
      <c r="A15" s="6" t="s">
        <v>10</v>
      </c>
      <c r="B15" s="4">
        <f t="shared" si="0"/>
        <v>226514.59999999998</v>
      </c>
      <c r="C15" s="5">
        <v>41106</v>
      </c>
      <c r="D15" s="4">
        <v>46441.7</v>
      </c>
      <c r="E15" s="4">
        <v>46322.3</v>
      </c>
      <c r="F15" s="4">
        <v>46322.3</v>
      </c>
      <c r="G15" s="4">
        <v>46322.3</v>
      </c>
    </row>
    <row r="16" spans="1:7" ht="32.25" customHeight="1">
      <c r="A16" s="6" t="s">
        <v>11</v>
      </c>
      <c r="B16" s="4">
        <f>SUM(C16:G16)</f>
        <v>7352.1</v>
      </c>
      <c r="C16" s="5">
        <v>7352.1</v>
      </c>
      <c r="D16" s="4">
        <v>0</v>
      </c>
      <c r="E16" s="4">
        <v>0</v>
      </c>
      <c r="F16" s="4">
        <v>0</v>
      </c>
      <c r="G16" s="4">
        <v>0</v>
      </c>
    </row>
    <row r="17" spans="1:7" ht="15.75">
      <c r="A17" s="3" t="s">
        <v>12</v>
      </c>
      <c r="B17" s="4">
        <f t="shared" ref="B17:B33" si="1">SUM(C17:G17)</f>
        <v>476911</v>
      </c>
      <c r="C17" s="4">
        <f>SUM(C18:C19)</f>
        <v>82599.5</v>
      </c>
      <c r="D17" s="4">
        <f>SUM(D18:D19)</f>
        <v>146511.5</v>
      </c>
      <c r="E17" s="4">
        <f>SUM(E18:E19)</f>
        <v>82600</v>
      </c>
      <c r="F17" s="4">
        <v>82600</v>
      </c>
      <c r="G17" s="4">
        <v>82600</v>
      </c>
    </row>
    <row r="18" spans="1:7" ht="63">
      <c r="A18" s="2" t="s">
        <v>16</v>
      </c>
      <c r="B18" s="4">
        <f t="shared" si="1"/>
        <v>422999.5</v>
      </c>
      <c r="C18" s="5">
        <v>82599.5</v>
      </c>
      <c r="D18" s="4">
        <v>92600</v>
      </c>
      <c r="E18" s="4">
        <v>82600</v>
      </c>
      <c r="F18" s="4">
        <v>82600</v>
      </c>
      <c r="G18" s="4">
        <v>82600</v>
      </c>
    </row>
    <row r="19" spans="1:7" ht="47.25">
      <c r="A19" s="2" t="s">
        <v>23</v>
      </c>
      <c r="B19" s="4">
        <f t="shared" si="1"/>
        <v>53911.5</v>
      </c>
      <c r="C19" s="5">
        <v>0</v>
      </c>
      <c r="D19" s="4">
        <v>53911.5</v>
      </c>
      <c r="E19" s="4">
        <v>0</v>
      </c>
      <c r="F19" s="4">
        <v>0</v>
      </c>
      <c r="G19" s="4">
        <v>0</v>
      </c>
    </row>
    <row r="20" spans="1:7" ht="15.75">
      <c r="A20" s="2" t="s">
        <v>13</v>
      </c>
      <c r="B20" s="4">
        <f t="shared" si="1"/>
        <v>360852.10000000003</v>
      </c>
      <c r="C20" s="4">
        <f>SUM(C21:C29)</f>
        <v>131121.4</v>
      </c>
      <c r="D20" s="4">
        <f>SUM(D21:D29)</f>
        <v>185535.5</v>
      </c>
      <c r="E20" s="4">
        <f>SUM(E21:E29)</f>
        <v>44195.199999999997</v>
      </c>
      <c r="F20" s="4">
        <f>SUM(F21:F29)</f>
        <v>0</v>
      </c>
      <c r="G20" s="4">
        <f>SUM(G21:G29)</f>
        <v>0</v>
      </c>
    </row>
    <row r="21" spans="1:7" ht="31.5">
      <c r="A21" s="2" t="s">
        <v>14</v>
      </c>
      <c r="B21" s="4">
        <f t="shared" si="1"/>
        <v>164585.59999999998</v>
      </c>
      <c r="C21" s="5">
        <v>70195.199999999997</v>
      </c>
      <c r="D21" s="4">
        <v>50195.199999999997</v>
      </c>
      <c r="E21" s="4">
        <v>44195.199999999997</v>
      </c>
      <c r="F21" s="4">
        <v>0</v>
      </c>
      <c r="G21" s="4">
        <v>0</v>
      </c>
    </row>
    <row r="22" spans="1:7" ht="31.5">
      <c r="A22" s="2" t="s">
        <v>37</v>
      </c>
      <c r="B22" s="4">
        <f t="shared" si="1"/>
        <v>14415</v>
      </c>
      <c r="C22" s="5">
        <v>14415</v>
      </c>
      <c r="D22" s="4">
        <v>0</v>
      </c>
      <c r="E22" s="4">
        <v>0</v>
      </c>
      <c r="F22" s="4">
        <v>0</v>
      </c>
      <c r="G22" s="4">
        <v>0</v>
      </c>
    </row>
    <row r="23" spans="1:7" ht="31.5">
      <c r="A23" s="2" t="s">
        <v>38</v>
      </c>
      <c r="B23" s="4">
        <f t="shared" si="1"/>
        <v>15254.2</v>
      </c>
      <c r="C23" s="5">
        <v>15254.2</v>
      </c>
      <c r="D23" s="4">
        <v>0</v>
      </c>
      <c r="E23" s="4">
        <v>0</v>
      </c>
      <c r="F23" s="4">
        <v>0</v>
      </c>
      <c r="G23" s="4">
        <v>0</v>
      </c>
    </row>
    <row r="24" spans="1:7" ht="53.25" customHeight="1">
      <c r="A24" s="6" t="s">
        <v>24</v>
      </c>
      <c r="B24" s="4">
        <f t="shared" si="1"/>
        <v>31257</v>
      </c>
      <c r="C24" s="5">
        <v>31257</v>
      </c>
      <c r="D24" s="4">
        <v>0</v>
      </c>
      <c r="E24" s="4">
        <v>0</v>
      </c>
      <c r="F24" s="4">
        <v>0</v>
      </c>
      <c r="G24" s="4">
        <v>0</v>
      </c>
    </row>
    <row r="25" spans="1:7" ht="102" customHeight="1">
      <c r="A25" s="6" t="s">
        <v>25</v>
      </c>
      <c r="B25" s="4">
        <f t="shared" si="1"/>
        <v>23384</v>
      </c>
      <c r="C25" s="5">
        <v>0</v>
      </c>
      <c r="D25" s="4">
        <v>23384</v>
      </c>
      <c r="E25" s="4">
        <v>0</v>
      </c>
      <c r="F25" s="4">
        <v>0</v>
      </c>
      <c r="G25" s="4">
        <v>0</v>
      </c>
    </row>
    <row r="26" spans="1:7" ht="87" customHeight="1">
      <c r="A26" s="6" t="s">
        <v>27</v>
      </c>
      <c r="B26" s="4">
        <f t="shared" si="1"/>
        <v>20000</v>
      </c>
      <c r="C26" s="5">
        <v>0</v>
      </c>
      <c r="D26" s="4">
        <v>20000</v>
      </c>
      <c r="E26" s="4">
        <v>0</v>
      </c>
      <c r="F26" s="4">
        <v>0</v>
      </c>
      <c r="G26" s="4">
        <v>0</v>
      </c>
    </row>
    <row r="27" spans="1:7" ht="47.25">
      <c r="A27" s="6" t="s">
        <v>28</v>
      </c>
      <c r="B27" s="4">
        <f t="shared" si="1"/>
        <v>60000</v>
      </c>
      <c r="C27" s="5">
        <v>0</v>
      </c>
      <c r="D27" s="4">
        <v>60000</v>
      </c>
      <c r="E27" s="4">
        <v>0</v>
      </c>
      <c r="F27" s="4">
        <v>0</v>
      </c>
      <c r="G27" s="4">
        <v>0</v>
      </c>
    </row>
    <row r="28" spans="1:7" ht="72" customHeight="1">
      <c r="A28" s="6" t="s">
        <v>29</v>
      </c>
      <c r="B28" s="4">
        <f t="shared" si="1"/>
        <v>30000</v>
      </c>
      <c r="C28" s="5">
        <v>0</v>
      </c>
      <c r="D28" s="4">
        <v>30000</v>
      </c>
      <c r="E28" s="4">
        <v>0</v>
      </c>
      <c r="F28" s="4">
        <v>0</v>
      </c>
      <c r="G28" s="4">
        <v>0</v>
      </c>
    </row>
    <row r="29" spans="1:7" ht="72" customHeight="1">
      <c r="A29" s="6" t="s">
        <v>30</v>
      </c>
      <c r="B29" s="4">
        <f t="shared" si="1"/>
        <v>1956.3</v>
      </c>
      <c r="C29" s="5">
        <v>0</v>
      </c>
      <c r="D29" s="4">
        <v>1956.3</v>
      </c>
      <c r="E29" s="4">
        <v>0</v>
      </c>
      <c r="F29" s="4">
        <v>0</v>
      </c>
      <c r="G29" s="4">
        <v>0</v>
      </c>
    </row>
    <row r="30" spans="1:7" ht="31.5">
      <c r="A30" s="6" t="s">
        <v>31</v>
      </c>
      <c r="B30" s="4">
        <f t="shared" si="1"/>
        <v>50797.700000000004</v>
      </c>
      <c r="C30" s="5">
        <f>SUM(C31:C32)</f>
        <v>45373.3</v>
      </c>
      <c r="D30" s="5">
        <f>SUM(D31:D32)</f>
        <v>5424.4</v>
      </c>
      <c r="E30" s="5">
        <f>SUM(E31:E32)</f>
        <v>0</v>
      </c>
      <c r="F30" s="5">
        <f>SUM(F31:F32)</f>
        <v>0</v>
      </c>
      <c r="G30" s="5">
        <f>SUM(G31:G32)</f>
        <v>0</v>
      </c>
    </row>
    <row r="31" spans="1:7" ht="34.5" customHeight="1">
      <c r="A31" s="2" t="s">
        <v>17</v>
      </c>
      <c r="B31" s="4">
        <f t="shared" si="1"/>
        <v>41631.9</v>
      </c>
      <c r="C31" s="5">
        <v>41631.9</v>
      </c>
      <c r="D31" s="4">
        <v>0</v>
      </c>
      <c r="E31" s="4">
        <v>0</v>
      </c>
      <c r="F31" s="4">
        <v>0</v>
      </c>
      <c r="G31" s="4">
        <v>0</v>
      </c>
    </row>
    <row r="32" spans="1:7" ht="69" customHeight="1">
      <c r="A32" s="6" t="s">
        <v>18</v>
      </c>
      <c r="B32" s="4">
        <f t="shared" si="1"/>
        <v>9165.7999999999993</v>
      </c>
      <c r="C32" s="5">
        <v>3741.4</v>
      </c>
      <c r="D32" s="4">
        <v>5424.4</v>
      </c>
      <c r="E32" s="4">
        <v>0</v>
      </c>
      <c r="F32" s="4">
        <v>0</v>
      </c>
      <c r="G32" s="4">
        <v>0</v>
      </c>
    </row>
    <row r="33" spans="1:7" ht="31.5">
      <c r="A33" s="2" t="s">
        <v>15</v>
      </c>
      <c r="B33" s="4">
        <f t="shared" si="1"/>
        <v>7361479</v>
      </c>
      <c r="C33" s="4">
        <f>C30+C20+C8</f>
        <v>1532734.7</v>
      </c>
      <c r="D33" s="4">
        <f>D30+D20+D8</f>
        <v>1727113.9</v>
      </c>
      <c r="E33" s="4">
        <f>E30+E20+E8</f>
        <v>1396673.5999999999</v>
      </c>
      <c r="F33" s="4">
        <f>F30+F20+F8</f>
        <v>1352478.4000000001</v>
      </c>
      <c r="G33" s="4">
        <f>G30+G20+G8</f>
        <v>1352478.4</v>
      </c>
    </row>
    <row r="34" spans="1:7" ht="15.75">
      <c r="A34" s="10"/>
      <c r="B34" s="10"/>
      <c r="C34" s="10"/>
      <c r="D34" s="10"/>
      <c r="E34" s="10"/>
      <c r="F34" s="10"/>
      <c r="G34" s="10"/>
    </row>
    <row r="35" spans="1:7" ht="15.75">
      <c r="A35" s="10"/>
      <c r="B35" s="10"/>
      <c r="C35" s="10"/>
      <c r="D35" s="10"/>
      <c r="E35" s="10"/>
      <c r="F35" s="10"/>
      <c r="G35" s="10"/>
    </row>
    <row r="36" spans="1:7" s="13" customFormat="1" ht="43.5" customHeight="1">
      <c r="A36" s="11" t="s">
        <v>39</v>
      </c>
      <c r="B36" s="12"/>
      <c r="C36" s="12"/>
      <c r="D36" s="12"/>
      <c r="E36" s="12"/>
      <c r="F36" s="65" t="s">
        <v>40</v>
      </c>
      <c r="G36" s="65"/>
    </row>
  </sheetData>
  <mergeCells count="7">
    <mergeCell ref="E1:G1"/>
    <mergeCell ref="E2:G2"/>
    <mergeCell ref="F36:G36"/>
    <mergeCell ref="F4:G4"/>
    <mergeCell ref="A3:G3"/>
    <mergeCell ref="A5:A6"/>
    <mergeCell ref="B5:B6"/>
  </mergeCells>
  <phoneticPr fontId="0" type="noConversion"/>
  <pageMargins left="0.59055118110236227" right="0.19685039370078741" top="0.23622047244094491" bottom="0.23622047244094491" header="0.11811023622047245" footer="0.15748031496062992"/>
  <pageSetup paperSize="9" scale="80" orientation="landscape" horizontalDpi="180" verticalDpi="180" r:id="rId1"/>
  <headerFooter differentFirst="1">
    <oddFooter>&amp;C&amp;P</oddFooter>
  </headerFooter>
  <rowBreaks count="1" manualBreakCount="1">
    <brk id="1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9"/>
  <sheetViews>
    <sheetView view="pageBreakPreview" zoomScale="75" zoomScaleNormal="75" zoomScaleSheetLayoutView="75" workbookViewId="0">
      <selection activeCell="D10" sqref="D10"/>
    </sheetView>
  </sheetViews>
  <sheetFormatPr defaultRowHeight="15"/>
  <cols>
    <col min="1" max="1" width="10.42578125" customWidth="1"/>
    <col min="2" max="2" width="52.42578125" customWidth="1"/>
    <col min="3" max="3" width="25.5703125" customWidth="1"/>
    <col min="4" max="4" width="30.7109375" customWidth="1"/>
    <col min="5" max="5" width="25.5703125" customWidth="1"/>
    <col min="6" max="6" width="26.42578125" customWidth="1"/>
    <col min="7" max="7" width="24.140625" customWidth="1"/>
    <col min="8" max="10" width="23.28515625" customWidth="1"/>
    <col min="11" max="12" width="24.42578125" customWidth="1"/>
    <col min="13" max="13" width="32.5703125" customWidth="1"/>
    <col min="14" max="14" width="25.42578125" customWidth="1"/>
    <col min="15" max="16" width="9.28515625" bestFit="1" customWidth="1"/>
    <col min="17" max="17" width="10.42578125" bestFit="1" customWidth="1"/>
  </cols>
  <sheetData>
    <row r="1" spans="1:19" ht="174" customHeight="1">
      <c r="A1" s="14"/>
      <c r="B1" s="14"/>
      <c r="C1" s="14"/>
      <c r="D1" s="14"/>
      <c r="E1" s="14"/>
      <c r="F1" s="14"/>
      <c r="G1" s="79" t="s">
        <v>108</v>
      </c>
      <c r="H1" s="79"/>
      <c r="I1" s="79"/>
      <c r="J1" s="79"/>
      <c r="K1" s="79"/>
      <c r="L1" s="56"/>
    </row>
    <row r="2" spans="1:19" ht="17.25" customHeight="1">
      <c r="A2" s="14"/>
      <c r="B2" s="14"/>
      <c r="C2" s="14"/>
      <c r="D2" s="14"/>
      <c r="E2" s="14"/>
      <c r="F2" s="14"/>
      <c r="G2" s="15"/>
      <c r="H2" s="15"/>
      <c r="I2" s="15"/>
      <c r="J2" s="15"/>
      <c r="K2" s="15"/>
      <c r="L2" s="15"/>
    </row>
    <row r="3" spans="1:19" ht="28.5" customHeight="1">
      <c r="A3" s="81" t="s">
        <v>43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17"/>
    </row>
    <row r="4" spans="1:19" ht="21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6"/>
      <c r="N4" s="16"/>
      <c r="O4" s="16"/>
      <c r="P4" s="16"/>
      <c r="Q4" s="16"/>
      <c r="R4" s="16"/>
      <c r="S4" s="16"/>
    </row>
    <row r="5" spans="1:19" ht="43.5" customHeight="1">
      <c r="A5" s="18" t="s">
        <v>32</v>
      </c>
      <c r="B5" s="18" t="s">
        <v>42</v>
      </c>
      <c r="C5" s="80" t="s">
        <v>33</v>
      </c>
      <c r="D5" s="80" t="s">
        <v>34</v>
      </c>
      <c r="E5" s="18" t="s">
        <v>2</v>
      </c>
      <c r="F5" s="18" t="s">
        <v>3</v>
      </c>
      <c r="G5" s="18" t="s">
        <v>4</v>
      </c>
      <c r="H5" s="18" t="s">
        <v>4</v>
      </c>
      <c r="I5" s="18" t="s">
        <v>100</v>
      </c>
      <c r="J5" s="18" t="s">
        <v>102</v>
      </c>
      <c r="K5" s="18" t="s">
        <v>101</v>
      </c>
      <c r="L5" s="18" t="s">
        <v>6</v>
      </c>
      <c r="M5" s="18" t="s">
        <v>99</v>
      </c>
    </row>
    <row r="6" spans="1:19" ht="27" customHeight="1">
      <c r="A6" s="18"/>
      <c r="B6" s="18"/>
      <c r="C6" s="80"/>
      <c r="D6" s="80"/>
      <c r="E6" s="18">
        <v>2014</v>
      </c>
      <c r="F6" s="18">
        <v>2015</v>
      </c>
      <c r="G6" s="18">
        <v>2016</v>
      </c>
      <c r="H6" s="18">
        <v>2017</v>
      </c>
      <c r="I6" s="18">
        <v>2018</v>
      </c>
      <c r="J6" s="18">
        <v>2019</v>
      </c>
      <c r="K6" s="18">
        <v>2020</v>
      </c>
      <c r="L6" s="18">
        <v>2021</v>
      </c>
      <c r="M6" s="18">
        <v>2022</v>
      </c>
    </row>
    <row r="7" spans="1:19" ht="18.7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</row>
    <row r="8" spans="1:19" ht="18.75">
      <c r="A8" s="70" t="s">
        <v>56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54"/>
      <c r="M8" s="52"/>
    </row>
    <row r="9" spans="1:19" ht="27.75" customHeight="1">
      <c r="A9" s="72" t="s">
        <v>57</v>
      </c>
      <c r="B9" s="73"/>
      <c r="C9" s="72"/>
      <c r="D9" s="72"/>
      <c r="E9" s="72"/>
      <c r="F9" s="72"/>
      <c r="G9" s="72"/>
      <c r="H9" s="72"/>
      <c r="I9" s="72"/>
      <c r="J9" s="72"/>
      <c r="K9" s="72"/>
      <c r="L9" s="38"/>
      <c r="M9" s="52"/>
    </row>
    <row r="10" spans="1:19" ht="105" customHeight="1">
      <c r="A10" s="36" t="s">
        <v>71</v>
      </c>
      <c r="B10" s="48" t="s">
        <v>75</v>
      </c>
      <c r="C10" s="34" t="s">
        <v>76</v>
      </c>
      <c r="D10" s="35" t="s">
        <v>77</v>
      </c>
      <c r="E10" s="33" t="s">
        <v>78</v>
      </c>
      <c r="F10" s="33" t="s">
        <v>82</v>
      </c>
      <c r="G10" s="33" t="s">
        <v>84</v>
      </c>
      <c r="H10" s="33" t="s">
        <v>86</v>
      </c>
      <c r="I10" s="33" t="s">
        <v>86</v>
      </c>
      <c r="J10" s="33" t="s">
        <v>86</v>
      </c>
      <c r="K10" s="33" t="s">
        <v>86</v>
      </c>
      <c r="L10" s="47" t="s">
        <v>86</v>
      </c>
      <c r="M10" s="33" t="s">
        <v>86</v>
      </c>
    </row>
    <row r="11" spans="1:19" ht="37.5">
      <c r="A11" s="36" t="s">
        <v>72</v>
      </c>
      <c r="B11" s="38" t="s">
        <v>59</v>
      </c>
      <c r="C11" s="37" t="s">
        <v>76</v>
      </c>
      <c r="D11" s="35" t="s">
        <v>77</v>
      </c>
      <c r="E11" s="47" t="s">
        <v>79</v>
      </c>
      <c r="F11" s="47" t="s">
        <v>83</v>
      </c>
      <c r="G11" s="47" t="s">
        <v>85</v>
      </c>
      <c r="H11" s="33" t="s">
        <v>87</v>
      </c>
      <c r="I11" s="33" t="s">
        <v>87</v>
      </c>
      <c r="J11" s="33" t="s">
        <v>87</v>
      </c>
      <c r="K11" s="33" t="s">
        <v>87</v>
      </c>
      <c r="L11" s="47" t="s">
        <v>87</v>
      </c>
      <c r="M11" s="33" t="s">
        <v>87</v>
      </c>
    </row>
    <row r="12" spans="1:19" ht="61.5" customHeight="1">
      <c r="A12" s="36" t="s">
        <v>73</v>
      </c>
      <c r="B12" s="38" t="s">
        <v>58</v>
      </c>
      <c r="C12" s="37" t="s">
        <v>76</v>
      </c>
      <c r="D12" s="35" t="s">
        <v>77</v>
      </c>
      <c r="E12" s="47" t="s">
        <v>80</v>
      </c>
      <c r="F12" s="47" t="s">
        <v>80</v>
      </c>
      <c r="G12" s="47" t="s">
        <v>80</v>
      </c>
      <c r="H12" s="33" t="s">
        <v>88</v>
      </c>
      <c r="I12" s="33" t="s">
        <v>88</v>
      </c>
      <c r="J12" s="33" t="s">
        <v>88</v>
      </c>
      <c r="K12" s="33" t="s">
        <v>88</v>
      </c>
      <c r="L12" s="47" t="s">
        <v>88</v>
      </c>
      <c r="M12" s="33" t="s">
        <v>88</v>
      </c>
    </row>
    <row r="13" spans="1:19" ht="61.5" customHeight="1">
      <c r="A13" s="33" t="s">
        <v>74</v>
      </c>
      <c r="B13" s="38" t="s">
        <v>60</v>
      </c>
      <c r="C13" s="34" t="s">
        <v>76</v>
      </c>
      <c r="D13" s="35" t="s">
        <v>77</v>
      </c>
      <c r="E13" s="47" t="s">
        <v>81</v>
      </c>
      <c r="F13" s="47" t="s">
        <v>81</v>
      </c>
      <c r="G13" s="47" t="s">
        <v>81</v>
      </c>
      <c r="H13" s="33" t="s">
        <v>81</v>
      </c>
      <c r="I13" s="33" t="s">
        <v>81</v>
      </c>
      <c r="J13" s="33" t="s">
        <v>81</v>
      </c>
      <c r="K13" s="33" t="s">
        <v>81</v>
      </c>
      <c r="L13" s="47" t="s">
        <v>81</v>
      </c>
      <c r="M13" s="33" t="s">
        <v>81</v>
      </c>
    </row>
    <row r="14" spans="1:19" ht="19.5" customHeight="1">
      <c r="A14" s="74" t="s">
        <v>61</v>
      </c>
      <c r="B14" s="75"/>
      <c r="C14" s="75"/>
      <c r="D14" s="75"/>
      <c r="E14" s="75"/>
      <c r="F14" s="75"/>
      <c r="G14" s="75"/>
      <c r="H14" s="75"/>
      <c r="I14" s="75"/>
      <c r="J14" s="75"/>
      <c r="K14" s="76"/>
      <c r="L14" s="55"/>
      <c r="M14" s="52"/>
    </row>
    <row r="15" spans="1:19" ht="27.75" customHeight="1">
      <c r="A15" s="33" t="s">
        <v>62</v>
      </c>
      <c r="B15" s="39" t="s">
        <v>89</v>
      </c>
      <c r="C15" s="34" t="s">
        <v>76</v>
      </c>
      <c r="D15" s="35" t="s">
        <v>77</v>
      </c>
      <c r="E15" s="33" t="s">
        <v>90</v>
      </c>
      <c r="F15" s="33" t="s">
        <v>90</v>
      </c>
      <c r="G15" s="33" t="s">
        <v>90</v>
      </c>
      <c r="H15" s="33" t="s">
        <v>90</v>
      </c>
      <c r="I15" s="47" t="s">
        <v>90</v>
      </c>
      <c r="J15" s="47" t="s">
        <v>90</v>
      </c>
      <c r="K15" s="47" t="s">
        <v>90</v>
      </c>
      <c r="L15" s="47" t="s">
        <v>90</v>
      </c>
      <c r="M15" s="52">
        <v>3</v>
      </c>
    </row>
    <row r="16" spans="1:19" ht="18.75">
      <c r="A16" s="77"/>
      <c r="B16" s="77"/>
      <c r="C16" s="19"/>
      <c r="D16" s="19"/>
      <c r="E16" s="19"/>
      <c r="F16" s="19"/>
      <c r="G16" s="19"/>
      <c r="H16" s="78"/>
      <c r="I16" s="78"/>
      <c r="J16" s="78"/>
      <c r="K16" s="78"/>
      <c r="L16" s="53"/>
    </row>
    <row r="17" spans="1:12" ht="18.7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18.75">
      <c r="A18" s="77"/>
      <c r="B18" s="77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8.75">
      <c r="A19" s="77"/>
      <c r="B19" s="77"/>
      <c r="C19" s="19"/>
      <c r="D19" s="19"/>
      <c r="E19" s="19"/>
      <c r="F19" s="19"/>
      <c r="G19" s="19"/>
      <c r="H19" s="78"/>
      <c r="I19" s="78"/>
      <c r="J19" s="78"/>
      <c r="K19" s="78"/>
      <c r="L19" s="53"/>
    </row>
  </sheetData>
  <mergeCells count="12">
    <mergeCell ref="G1:K1"/>
    <mergeCell ref="C5:C6"/>
    <mergeCell ref="D5:D6"/>
    <mergeCell ref="A3:K3"/>
    <mergeCell ref="A8:K8"/>
    <mergeCell ref="A9:K9"/>
    <mergeCell ref="A14:K14"/>
    <mergeCell ref="A18:B18"/>
    <mergeCell ref="A19:B19"/>
    <mergeCell ref="H19:K19"/>
    <mergeCell ref="A16:B16"/>
    <mergeCell ref="H16:K16"/>
  </mergeCells>
  <phoneticPr fontId="0" type="noConversion"/>
  <pageMargins left="0.78740157480314965" right="0.31496062992125984" top="0.31496062992125984" bottom="0.27559055118110237" header="0.19685039370078741" footer="0.15748031496062992"/>
  <pageSetup paperSize="9" scale="38" fitToHeight="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66FF"/>
    <pageSetUpPr fitToPage="1"/>
  </sheetPr>
  <dimension ref="A1:R28"/>
  <sheetViews>
    <sheetView tabSelected="1" view="pageBreakPreview" zoomScaleNormal="75" zoomScaleSheetLayoutView="100" workbookViewId="0">
      <selection activeCell="L19" sqref="L19"/>
    </sheetView>
  </sheetViews>
  <sheetFormatPr defaultRowHeight="12.75"/>
  <cols>
    <col min="1" max="1" width="36.5703125" style="20" customWidth="1"/>
    <col min="2" max="2" width="18.85546875" style="20" customWidth="1"/>
    <col min="3" max="3" width="7.7109375" style="20" customWidth="1"/>
    <col min="4" max="4" width="10.85546875" style="20" customWidth="1"/>
    <col min="5" max="5" width="12.42578125" style="20" customWidth="1"/>
    <col min="6" max="6" width="8.28515625" style="20" customWidth="1"/>
    <col min="7" max="7" width="11.42578125" style="21" hidden="1" customWidth="1"/>
    <col min="8" max="8" width="12.5703125" style="21" hidden="1" customWidth="1"/>
    <col min="9" max="12" width="14.85546875" style="21" customWidth="1"/>
    <col min="13" max="13" width="12.7109375" style="21" customWidth="1"/>
    <col min="14" max="14" width="19.42578125" style="24" customWidth="1"/>
    <col min="15" max="15" width="15.42578125" style="22" hidden="1" customWidth="1"/>
    <col min="16" max="16384" width="9.140625" style="22"/>
  </cols>
  <sheetData>
    <row r="1" spans="1:18" ht="22.5" customHeight="1">
      <c r="I1" s="82"/>
      <c r="J1" s="82"/>
      <c r="K1" s="82"/>
      <c r="L1" s="82"/>
      <c r="M1" s="82"/>
      <c r="N1" s="82"/>
    </row>
    <row r="2" spans="1:18" ht="155.25" customHeight="1">
      <c r="I2" s="82"/>
      <c r="J2" s="82"/>
      <c r="K2" s="82"/>
      <c r="L2" s="82"/>
      <c r="M2" s="82"/>
      <c r="N2" s="82"/>
    </row>
    <row r="3" spans="1:18" s="23" customFormat="1" ht="18.75">
      <c r="A3" s="83" t="s">
        <v>44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18" ht="12.75" hidden="1" customHeight="1"/>
    <row r="5" spans="1:18" ht="12.75" customHeight="1">
      <c r="A5" s="84" t="s">
        <v>45</v>
      </c>
      <c r="B5" s="84" t="s">
        <v>46</v>
      </c>
      <c r="C5" s="84" t="s">
        <v>47</v>
      </c>
      <c r="D5" s="84"/>
      <c r="E5" s="84"/>
      <c r="F5" s="84"/>
      <c r="G5" s="85" t="s">
        <v>48</v>
      </c>
      <c r="H5" s="85"/>
      <c r="I5" s="85"/>
      <c r="J5" s="85"/>
      <c r="K5" s="85"/>
      <c r="L5" s="85"/>
      <c r="M5" s="85"/>
      <c r="N5" s="86" t="s">
        <v>49</v>
      </c>
    </row>
    <row r="6" spans="1:18" ht="12.75" customHeight="1">
      <c r="A6" s="84"/>
      <c r="B6" s="84"/>
      <c r="C6" s="84"/>
      <c r="D6" s="84"/>
      <c r="E6" s="84"/>
      <c r="F6" s="84"/>
      <c r="G6" s="85"/>
      <c r="H6" s="85"/>
      <c r="I6" s="85"/>
      <c r="J6" s="85"/>
      <c r="K6" s="85"/>
      <c r="L6" s="85"/>
      <c r="M6" s="85"/>
      <c r="N6" s="86"/>
    </row>
    <row r="7" spans="1:18" ht="70.5" customHeight="1">
      <c r="A7" s="84"/>
      <c r="B7" s="84"/>
      <c r="C7" s="28" t="s">
        <v>46</v>
      </c>
      <c r="D7" s="28" t="s">
        <v>50</v>
      </c>
      <c r="E7" s="28" t="s">
        <v>51</v>
      </c>
      <c r="F7" s="28" t="s">
        <v>52</v>
      </c>
      <c r="G7" s="29"/>
      <c r="H7" s="29"/>
      <c r="I7" s="30" t="s">
        <v>104</v>
      </c>
      <c r="J7" s="30" t="s">
        <v>105</v>
      </c>
      <c r="K7" s="30" t="s">
        <v>106</v>
      </c>
      <c r="L7" s="30" t="s">
        <v>103</v>
      </c>
      <c r="M7" s="30" t="s">
        <v>53</v>
      </c>
      <c r="N7" s="86"/>
    </row>
    <row r="8" spans="1:18" ht="53.25" hidden="1" customHeight="1">
      <c r="A8" s="84"/>
      <c r="B8" s="28"/>
      <c r="C8" s="28"/>
      <c r="D8" s="28"/>
      <c r="E8" s="28"/>
      <c r="F8" s="26"/>
      <c r="G8" s="25" t="s">
        <v>54</v>
      </c>
      <c r="H8" s="25" t="s">
        <v>55</v>
      </c>
      <c r="I8" s="25"/>
      <c r="J8" s="25"/>
      <c r="K8" s="25"/>
      <c r="L8" s="25"/>
      <c r="M8" s="25"/>
      <c r="N8" s="86"/>
    </row>
    <row r="9" spans="1:18">
      <c r="A9" s="26">
        <v>2</v>
      </c>
      <c r="B9" s="26">
        <v>3</v>
      </c>
      <c r="C9" s="26">
        <v>4</v>
      </c>
      <c r="D9" s="26">
        <v>5</v>
      </c>
      <c r="E9" s="26">
        <v>6</v>
      </c>
      <c r="F9" s="26">
        <v>7</v>
      </c>
      <c r="G9" s="31">
        <v>5</v>
      </c>
      <c r="H9" s="31">
        <v>6</v>
      </c>
      <c r="I9" s="31">
        <v>13</v>
      </c>
      <c r="J9" s="31">
        <v>14</v>
      </c>
      <c r="K9" s="31">
        <v>14</v>
      </c>
      <c r="L9" s="31"/>
      <c r="M9" s="31">
        <v>15</v>
      </c>
      <c r="N9" s="31">
        <v>16</v>
      </c>
    </row>
    <row r="10" spans="1:18" s="45" customFormat="1" ht="30" customHeight="1">
      <c r="A10" s="87" t="s">
        <v>56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9"/>
    </row>
    <row r="11" spans="1:18" s="45" customFormat="1" ht="35.25" customHeight="1">
      <c r="A11" s="90" t="s">
        <v>57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2"/>
      <c r="O11" s="43" t="e">
        <f>#REF!+#REF!+#REF!-#REF!+#REF!+#REF!</f>
        <v>#REF!</v>
      </c>
      <c r="P11" s="43"/>
      <c r="Q11" s="43"/>
      <c r="R11" s="43"/>
    </row>
    <row r="12" spans="1:18" s="44" customFormat="1" ht="105" customHeight="1">
      <c r="A12" s="40" t="s">
        <v>64</v>
      </c>
      <c r="B12" s="40" t="s">
        <v>93</v>
      </c>
      <c r="C12" s="41">
        <v>822</v>
      </c>
      <c r="D12" s="46" t="s">
        <v>67</v>
      </c>
      <c r="E12" s="46" t="s">
        <v>94</v>
      </c>
      <c r="F12" s="46" t="s">
        <v>68</v>
      </c>
      <c r="G12" s="42"/>
      <c r="H12" s="42"/>
      <c r="I12" s="42">
        <v>50000</v>
      </c>
      <c r="J12" s="42">
        <v>10000</v>
      </c>
      <c r="K12" s="42">
        <v>10000</v>
      </c>
      <c r="L12" s="42">
        <v>10000</v>
      </c>
      <c r="M12" s="42">
        <f>SUM(I12:L12)</f>
        <v>80000</v>
      </c>
      <c r="N12" s="50"/>
      <c r="O12" s="43" t="e">
        <f>#REF!+#REF!+#REF!-#REF!+#REF!+#REF!</f>
        <v>#REF!</v>
      </c>
      <c r="P12" s="43"/>
      <c r="Q12" s="43"/>
      <c r="R12" s="43"/>
    </row>
    <row r="13" spans="1:18" s="44" customFormat="1" ht="65.25" customHeight="1">
      <c r="A13" s="40" t="s">
        <v>91</v>
      </c>
      <c r="B13" s="40" t="s">
        <v>93</v>
      </c>
      <c r="C13" s="41">
        <v>822</v>
      </c>
      <c r="D13" s="46" t="s">
        <v>67</v>
      </c>
      <c r="E13" s="46" t="s">
        <v>95</v>
      </c>
      <c r="F13" s="46" t="s">
        <v>68</v>
      </c>
      <c r="G13" s="42"/>
      <c r="H13" s="42"/>
      <c r="I13" s="42"/>
      <c r="J13" s="42"/>
      <c r="K13" s="42"/>
      <c r="L13" s="42"/>
      <c r="M13" s="42">
        <f>SUM(I13:L13)</f>
        <v>0</v>
      </c>
      <c r="N13" s="50"/>
      <c r="O13" s="43"/>
      <c r="P13" s="43"/>
      <c r="Q13" s="43"/>
      <c r="R13" s="43"/>
    </row>
    <row r="14" spans="1:18" s="44" customFormat="1" ht="81.75" customHeight="1">
      <c r="A14" s="40" t="s">
        <v>92</v>
      </c>
      <c r="B14" s="40" t="s">
        <v>93</v>
      </c>
      <c r="C14" s="41">
        <v>822</v>
      </c>
      <c r="D14" s="46" t="s">
        <v>67</v>
      </c>
      <c r="E14" s="46" t="s">
        <v>96</v>
      </c>
      <c r="F14" s="46" t="s">
        <v>68</v>
      </c>
      <c r="G14" s="42"/>
      <c r="H14" s="42"/>
      <c r="I14" s="42"/>
      <c r="J14" s="42"/>
      <c r="K14" s="42"/>
      <c r="L14" s="42"/>
      <c r="M14" s="42">
        <f>SUM(I14:L14)</f>
        <v>0</v>
      </c>
      <c r="N14" s="50"/>
      <c r="O14" s="43"/>
      <c r="P14" s="43"/>
      <c r="Q14" s="43"/>
      <c r="R14" s="43"/>
    </row>
    <row r="15" spans="1:18" s="44" customFormat="1" ht="63" customHeight="1">
      <c r="A15" s="40" t="s">
        <v>65</v>
      </c>
      <c r="B15" s="40" t="s">
        <v>93</v>
      </c>
      <c r="C15" s="41">
        <v>822</v>
      </c>
      <c r="D15" s="46" t="s">
        <v>67</v>
      </c>
      <c r="E15" s="46" t="s">
        <v>97</v>
      </c>
      <c r="F15" s="46" t="s">
        <v>68</v>
      </c>
      <c r="G15" s="42"/>
      <c r="H15" s="42"/>
      <c r="I15" s="42">
        <v>170000</v>
      </c>
      <c r="J15" s="42">
        <v>170725</v>
      </c>
      <c r="K15" s="42">
        <v>120725</v>
      </c>
      <c r="L15" s="42">
        <v>120725</v>
      </c>
      <c r="M15" s="42">
        <f>SUM(I15:L15)</f>
        <v>582175</v>
      </c>
      <c r="N15" s="50"/>
      <c r="O15" s="43"/>
      <c r="P15" s="43"/>
      <c r="Q15" s="43"/>
      <c r="R15" s="43"/>
    </row>
    <row r="16" spans="1:18" s="44" customFormat="1" ht="56.25" customHeight="1">
      <c r="A16" s="40" t="s">
        <v>66</v>
      </c>
      <c r="B16" s="40" t="s">
        <v>93</v>
      </c>
      <c r="C16" s="41">
        <v>822</v>
      </c>
      <c r="D16" s="46" t="s">
        <v>67</v>
      </c>
      <c r="E16" s="46" t="s">
        <v>98</v>
      </c>
      <c r="F16" s="46" t="s">
        <v>68</v>
      </c>
      <c r="G16" s="42"/>
      <c r="H16" s="42"/>
      <c r="I16" s="42">
        <v>5000</v>
      </c>
      <c r="J16" s="42">
        <v>5000</v>
      </c>
      <c r="K16" s="42">
        <v>5000</v>
      </c>
      <c r="L16" s="42">
        <v>5000</v>
      </c>
      <c r="M16" s="42">
        <f>SUM(I16:L16)</f>
        <v>20000</v>
      </c>
      <c r="N16" s="49"/>
      <c r="O16" s="43"/>
      <c r="P16" s="43"/>
      <c r="Q16" s="43"/>
      <c r="R16" s="43"/>
    </row>
    <row r="17" spans="1:18" s="45" customFormat="1" ht="33.75" customHeight="1">
      <c r="A17" s="90" t="s">
        <v>61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2"/>
      <c r="O17" s="43" t="e">
        <f>#REF!+#REF!+#REF!-#REF!+#REF!+#REF!</f>
        <v>#REF!</v>
      </c>
      <c r="P17" s="43"/>
      <c r="Q17" s="43"/>
      <c r="R17" s="43"/>
    </row>
    <row r="18" spans="1:18" s="44" customFormat="1" ht="59.25" customHeight="1">
      <c r="A18" s="40" t="s">
        <v>63</v>
      </c>
      <c r="B18" s="40" t="s">
        <v>93</v>
      </c>
      <c r="C18" s="41">
        <v>822</v>
      </c>
      <c r="D18" s="46" t="s">
        <v>69</v>
      </c>
      <c r="E18" s="46" t="s">
        <v>70</v>
      </c>
      <c r="F18" s="46" t="s">
        <v>68</v>
      </c>
      <c r="G18" s="42"/>
      <c r="H18" s="42"/>
      <c r="I18" s="42">
        <v>10000</v>
      </c>
      <c r="J18" s="42">
        <v>4825</v>
      </c>
      <c r="K18" s="42">
        <v>4825</v>
      </c>
      <c r="L18" s="42">
        <v>4825</v>
      </c>
      <c r="M18" s="42">
        <f>SUM(I18:L18)</f>
        <v>24475</v>
      </c>
      <c r="N18" s="51"/>
      <c r="O18" s="43" t="e">
        <f>#REF!+#REF!+#REF!-#REF!+#REF!+#REF!</f>
        <v>#REF!</v>
      </c>
      <c r="P18" s="43"/>
      <c r="Q18" s="43"/>
      <c r="R18" s="43"/>
    </row>
    <row r="19" spans="1:18" ht="24.75" customHeight="1">
      <c r="A19" s="57" t="s">
        <v>107</v>
      </c>
      <c r="B19" s="58"/>
      <c r="C19" s="58"/>
      <c r="D19" s="58"/>
      <c r="E19" s="58"/>
      <c r="F19" s="59"/>
      <c r="G19" s="60"/>
      <c r="H19" s="60"/>
      <c r="I19" s="62">
        <f>SUM(I12+I13+I14+I15+I16+I18)</f>
        <v>235000</v>
      </c>
      <c r="J19" s="62">
        <f>SUM(J12+J13+J14+J15+J16+J18)</f>
        <v>190550</v>
      </c>
      <c r="K19" s="62">
        <f>SUM(K12+K13+K14+K15+K16+K18)</f>
        <v>140550</v>
      </c>
      <c r="L19" s="62">
        <f>SUM(L12+L13+L14+L15+L16+L18)</f>
        <v>140550</v>
      </c>
      <c r="M19" s="62">
        <f>SUM(M12+M13+M14+M15+M16+M18)</f>
        <v>706650</v>
      </c>
      <c r="N19" s="61"/>
    </row>
    <row r="20" spans="1:18" ht="24.75" customHeight="1">
      <c r="A20" s="32"/>
      <c r="B20" s="32"/>
      <c r="C20" s="32"/>
      <c r="D20" s="32"/>
      <c r="E20" s="32"/>
    </row>
    <row r="21" spans="1:18" ht="18.75">
      <c r="A21" s="94"/>
      <c r="B21" s="94"/>
      <c r="C21" s="94"/>
      <c r="D21" s="94"/>
      <c r="E21" s="94"/>
      <c r="F21" s="94"/>
      <c r="I21" s="93"/>
      <c r="J21" s="93"/>
      <c r="K21" s="93"/>
      <c r="L21" s="93"/>
      <c r="M21" s="93"/>
      <c r="N21" s="93"/>
    </row>
    <row r="22" spans="1:18" ht="18.75">
      <c r="A22" s="27"/>
      <c r="B22" s="27"/>
      <c r="C22" s="27"/>
      <c r="D22" s="27"/>
      <c r="E22" s="27"/>
      <c r="I22" s="93"/>
      <c r="J22" s="93"/>
      <c r="K22" s="93"/>
      <c r="L22" s="93"/>
      <c r="M22" s="93"/>
      <c r="N22" s="93"/>
    </row>
    <row r="27" spans="1:18">
      <c r="G27" s="21" t="e">
        <f>#REF!+#REF!+#REF!+#REF!+#REF!</f>
        <v>#REF!</v>
      </c>
      <c r="H27" s="21" t="e">
        <f>#REF!+#REF!+#REF!+#REF!+#REF!</f>
        <v>#REF!</v>
      </c>
    </row>
    <row r="28" spans="1:18">
      <c r="G28" s="21" t="e">
        <f>#REF!-G27</f>
        <v>#REF!</v>
      </c>
      <c r="H28" s="21" t="e">
        <f>#REF!-H27</f>
        <v>#REF!</v>
      </c>
    </row>
  </sheetData>
  <mergeCells count="13">
    <mergeCell ref="A10:N10"/>
    <mergeCell ref="A11:N11"/>
    <mergeCell ref="A17:N17"/>
    <mergeCell ref="I22:N22"/>
    <mergeCell ref="A21:F21"/>
    <mergeCell ref="I21:N21"/>
    <mergeCell ref="I1:N2"/>
    <mergeCell ref="A3:N3"/>
    <mergeCell ref="A5:A8"/>
    <mergeCell ref="B5:B7"/>
    <mergeCell ref="C5:F6"/>
    <mergeCell ref="G5:M6"/>
    <mergeCell ref="N5:N8"/>
  </mergeCells>
  <phoneticPr fontId="15" type="noConversion"/>
  <pageMargins left="0.19685039370078741" right="0.19685039370078741" top="0.27559055118110237" bottom="0.15748031496062992" header="0.31496062992125984" footer="0.15748031496062992"/>
  <pageSetup paperSize="9" scale="77" fitToHeight="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Лист1</vt:lpstr>
      <vt:lpstr>приложение 1</vt:lpstr>
      <vt:lpstr>приложение 2  (2)</vt:lpstr>
      <vt:lpstr>Лист1!Заголовки_для_печати</vt:lpstr>
      <vt:lpstr>'приложение 1'!Заголовки_для_печати</vt:lpstr>
      <vt:lpstr>'приложение 2  (2)'!Заголовки_для_печати</vt:lpstr>
      <vt:lpstr>Лист1!Область_печати</vt:lpstr>
      <vt:lpstr>'приложение 1'!Область_печати</vt:lpstr>
      <vt:lpstr>'приложение 2 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2019-12-23T09:50:36Z</cp:lastPrinted>
  <dcterms:created xsi:type="dcterms:W3CDTF">2006-09-28T05:33:49Z</dcterms:created>
  <dcterms:modified xsi:type="dcterms:W3CDTF">2019-12-23T09:50:55Z</dcterms:modified>
</cp:coreProperties>
</file>